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shall\Documents\work files\Piercem\C\DOSING\pkineticdrugdosingwebsitefiles\"/>
    </mc:Choice>
  </mc:AlternateContent>
  <xr:revisionPtr revIDLastSave="0" documentId="13_ncr:1_{5A232FFE-EA95-47C8-B03A-559AF7C61510}" xr6:coauthVersionLast="45" xr6:coauthVersionMax="45" xr10:uidLastSave="{00000000-0000-0000-0000-000000000000}"/>
  <bookViews>
    <workbookView xWindow="-120" yWindow="-120" windowWidth="19440" windowHeight="15000" xr2:uid="{1BE92CD9-5272-496D-8BF6-64F861FB37E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C20" i="1"/>
  <c r="C19" i="1"/>
  <c r="C10" i="1"/>
  <c r="C5" i="1"/>
  <c r="C9" i="1"/>
  <c r="E15" i="1" s="1"/>
  <c r="D14" i="1" l="1"/>
  <c r="C18" i="1"/>
  <c r="F16" i="1"/>
</calcChain>
</file>

<file path=xl/sharedStrings.xml><?xml version="1.0" encoding="utf-8"?>
<sst xmlns="http://schemas.openxmlformats.org/spreadsheetml/2006/main" count="24" uniqueCount="23">
  <si>
    <t>1-exp(-KT')</t>
  </si>
  <si>
    <t>Cpmax=S*F*D*(1-exp(-KT')/(VdKT')</t>
  </si>
  <si>
    <t xml:space="preserve"> </t>
  </si>
  <si>
    <t>Time of Dose2</t>
  </si>
  <si>
    <t>Time of Dose1</t>
  </si>
  <si>
    <t>Time of Dose3</t>
  </si>
  <si>
    <t>Time of Level</t>
  </si>
  <si>
    <t>Time (hours)</t>
  </si>
  <si>
    <t>Cl (L/hr)</t>
  </si>
  <si>
    <t>K (1/hours)</t>
  </si>
  <si>
    <t>Vd (L)</t>
  </si>
  <si>
    <t>T'(hours)</t>
  </si>
  <si>
    <t>Tau(hours)</t>
  </si>
  <si>
    <t>Dose(mg)</t>
  </si>
  <si>
    <t>1-exp(-Ktau)</t>
  </si>
  <si>
    <t>Cpminss=CpmaxSS*exp(-K(Tau-T'))</t>
  </si>
  <si>
    <t>Cpmaxss=S*F*D*(1-exp(-KT'))/(VdKT'*(1-exp(-Ktau)))</t>
  </si>
  <si>
    <t>Calculation below are for comparison only</t>
  </si>
  <si>
    <t>Method of Superposition</t>
  </si>
  <si>
    <t>Sum of Cp1, Cp2, and Cp3 from Doses1-3</t>
  </si>
  <si>
    <t>Cp1 from Dose1 at hour 24 =S*F*Dose*(1-exp(-KT'))*exp(Timeoflevel-T')/(VdKT')</t>
  </si>
  <si>
    <t>Cp2 from Dose2 at hour 24 =S*F*Dose*(1-exp(-KT'))*exp(Timeoflevel-T')/(VdKT')</t>
  </si>
  <si>
    <t>Cp3 from Dose3 at hour 24 =S*F*Dose*(1-exp(-KT'))*exp(Timeoflevel-T')/(VdKT')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</si>
</sst>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4173B-D92A-423F-8FA5-BCCD7C183E23}">
  <sheetPr>
    <pageSetUpPr fitToPage="1"/>
  </sheetPr>
  <dimension ref="B2:F20"/>
  <sheetViews>
    <sheetView tabSelected="1" workbookViewId="0">
      <selection sqref="A1:G21"/>
    </sheetView>
  </sheetViews>
  <sheetFormatPr defaultRowHeight="15" x14ac:dyDescent="0.25"/>
  <cols>
    <col min="2" max="2" width="73" bestFit="1" customWidth="1"/>
    <col min="3" max="5" width="13.7109375" bestFit="1" customWidth="1"/>
    <col min="6" max="6" width="15.5703125" bestFit="1" customWidth="1"/>
  </cols>
  <sheetData>
    <row r="2" spans="2:6" x14ac:dyDescent="0.25">
      <c r="D2" s="1" t="s">
        <v>18</v>
      </c>
    </row>
    <row r="3" spans="2:6" x14ac:dyDescent="0.25">
      <c r="B3" t="s">
        <v>9</v>
      </c>
      <c r="C3">
        <v>0.1</v>
      </c>
    </row>
    <row r="4" spans="2:6" x14ac:dyDescent="0.25">
      <c r="B4" t="s">
        <v>8</v>
      </c>
      <c r="C4">
        <v>4</v>
      </c>
    </row>
    <row r="5" spans="2:6" x14ac:dyDescent="0.25">
      <c r="B5" t="s">
        <v>10</v>
      </c>
      <c r="C5">
        <f>C4/C3</f>
        <v>40</v>
      </c>
    </row>
    <row r="6" spans="2:6" x14ac:dyDescent="0.25">
      <c r="B6" t="s">
        <v>11</v>
      </c>
      <c r="C6">
        <v>2</v>
      </c>
    </row>
    <row r="7" spans="2:6" x14ac:dyDescent="0.25">
      <c r="B7" t="s">
        <v>12</v>
      </c>
      <c r="C7">
        <v>8</v>
      </c>
    </row>
    <row r="8" spans="2:6" x14ac:dyDescent="0.25">
      <c r="B8" t="s">
        <v>13</v>
      </c>
      <c r="C8">
        <v>1000</v>
      </c>
    </row>
    <row r="9" spans="2:6" x14ac:dyDescent="0.25">
      <c r="B9" t="s">
        <v>0</v>
      </c>
      <c r="C9">
        <f>1-EXP(-C3*C6)</f>
        <v>0.18126924692201818</v>
      </c>
    </row>
    <row r="10" spans="2:6" x14ac:dyDescent="0.25">
      <c r="B10" t="s">
        <v>14</v>
      </c>
      <c r="C10">
        <f>1-EXP(-C3*C7)</f>
        <v>0.55067103588277844</v>
      </c>
    </row>
    <row r="11" spans="2:6" x14ac:dyDescent="0.25">
      <c r="B11" t="s">
        <v>7</v>
      </c>
      <c r="C11">
        <v>0</v>
      </c>
      <c r="D11">
        <v>8</v>
      </c>
      <c r="E11">
        <v>16</v>
      </c>
      <c r="F11">
        <v>24</v>
      </c>
    </row>
    <row r="12" spans="2:6" x14ac:dyDescent="0.25">
      <c r="C12" t="s">
        <v>4</v>
      </c>
      <c r="D12" t="s">
        <v>3</v>
      </c>
      <c r="E12" t="s">
        <v>5</v>
      </c>
      <c r="F12" t="s">
        <v>6</v>
      </c>
    </row>
    <row r="13" spans="2:6" x14ac:dyDescent="0.25">
      <c r="B13" t="s">
        <v>20</v>
      </c>
      <c r="C13">
        <f>$C$8*$C$9*(EXP(-$C$3*($F$11-$C$6-C$11)))/($C$4*$C$6)</f>
        <v>2.5106506341151724</v>
      </c>
      <c r="D13" t="s">
        <v>2</v>
      </c>
      <c r="E13" t="s">
        <v>2</v>
      </c>
    </row>
    <row r="14" spans="2:6" x14ac:dyDescent="0.25">
      <c r="B14" t="s">
        <v>21</v>
      </c>
      <c r="D14">
        <f>$C$8*$C$9*(EXP(-$C$3*($F$11-$C$6-D$11)))/($C$4*$C$6)</f>
        <v>5.5875557433688838</v>
      </c>
    </row>
    <row r="15" spans="2:6" x14ac:dyDescent="0.25">
      <c r="B15" t="s">
        <v>22</v>
      </c>
      <c r="E15">
        <f>$C$8*$C$9*(EXP(-$C$3*($F$11-$C$6-E$11)))/($C$4*$C$6)</f>
        <v>12.435333997100606</v>
      </c>
    </row>
    <row r="16" spans="2:6" x14ac:dyDescent="0.25">
      <c r="B16" s="1" t="s">
        <v>19</v>
      </c>
      <c r="F16" s="1">
        <f>SUM(C13+D14+E15)</f>
        <v>20.533540374584661</v>
      </c>
    </row>
    <row r="17" spans="2:6" x14ac:dyDescent="0.25">
      <c r="B17" s="1" t="s">
        <v>17</v>
      </c>
      <c r="F17" s="1"/>
    </row>
    <row r="18" spans="2:6" x14ac:dyDescent="0.25">
      <c r="B18" t="s">
        <v>1</v>
      </c>
      <c r="C18">
        <f>C8*C9/(C4*C6)</f>
        <v>22.658655865252271</v>
      </c>
    </row>
    <row r="19" spans="2:6" x14ac:dyDescent="0.25">
      <c r="B19" t="s">
        <v>16</v>
      </c>
      <c r="C19">
        <f>C8*C9/(C4*C6*C10)</f>
        <v>41.147353662660457</v>
      </c>
    </row>
    <row r="20" spans="2:6" x14ac:dyDescent="0.25">
      <c r="B20" t="s">
        <v>15</v>
      </c>
      <c r="C20">
        <f>C19*EXP(-C3*(C7-C6))</f>
        <v>22.582146484544214</v>
      </c>
    </row>
  </sheetData>
  <printOptions horizontalCentered="1"/>
  <pageMargins left="0.7" right="0.7" top="0.75" bottom="0.75" header="0" footer="0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marshall</dc:creator>
  <cp:lastModifiedBy>marshall</cp:lastModifiedBy>
  <cp:lastPrinted>2020-02-10T01:00:07Z</cp:lastPrinted>
  <dcterms:created xsi:type="dcterms:W3CDTF">2020-02-10T00:09:37Z</dcterms:created>
  <dcterms:modified xsi:type="dcterms:W3CDTF">2020-02-10T01:00:12Z</dcterms:modified>
</cp:coreProperties>
</file>